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530" windowHeight="7980"/>
  </bookViews>
  <sheets>
    <sheet name="MINORITY" sheetId="2" r:id="rId1"/>
  </sheets>
  <definedNames>
    <definedName name="_xlnm._FilterDatabase" localSheetId="0" hidden="1">MINORITY!$D$3:$AN$3</definedName>
    <definedName name="_xlnm.Print_Area" localSheetId="0">MINORITY!$B$1:$AN$16</definedName>
    <definedName name="_xlnm.Print_Titles" localSheetId="0">MINORITY!$3:$3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2"/>
  <c r="U4"/>
  <c r="AK16" l="1"/>
  <c r="O15"/>
  <c r="L15"/>
  <c r="O14"/>
  <c r="L14"/>
  <c r="O6"/>
  <c r="L6"/>
  <c r="X13"/>
  <c r="R13"/>
  <c r="O13"/>
  <c r="L13"/>
  <c r="O4"/>
  <c r="L4"/>
  <c r="AA12"/>
  <c r="X12"/>
  <c r="R12"/>
  <c r="O12"/>
  <c r="L12"/>
  <c r="R11"/>
  <c r="O11"/>
  <c r="L11"/>
  <c r="R10"/>
  <c r="O10"/>
  <c r="L10"/>
  <c r="U9"/>
  <c r="O9"/>
  <c r="L9"/>
  <c r="U8"/>
  <c r="O8"/>
  <c r="L8"/>
  <c r="AD7"/>
  <c r="AA7"/>
  <c r="X7"/>
  <c r="R7"/>
  <c r="O7"/>
  <c r="L7"/>
  <c r="U5"/>
  <c r="O5"/>
  <c r="L5"/>
  <c r="AK10" l="1"/>
  <c r="AK15"/>
  <c r="AK11"/>
  <c r="AK4"/>
  <c r="AK7"/>
  <c r="AK5"/>
  <c r="AK9"/>
  <c r="AK12"/>
  <c r="AK8"/>
  <c r="AK14"/>
  <c r="AK6"/>
  <c r="AK13"/>
</calcChain>
</file>

<file path=xl/sharedStrings.xml><?xml version="1.0" encoding="utf-8"?>
<sst xmlns="http://schemas.openxmlformats.org/spreadsheetml/2006/main" count="94" uniqueCount="81">
  <si>
    <t>Doctorate Degree / PhD Total Marks</t>
  </si>
  <si>
    <t>B.Ed Total Marks</t>
  </si>
  <si>
    <t>M.Ed Total Marks</t>
  </si>
  <si>
    <t>NULL</t>
  </si>
  <si>
    <t>PRAM DAS</t>
  </si>
  <si>
    <t>Sundar fabrics green chowk Mingora swat</t>
  </si>
  <si>
    <t>FATHER NAME</t>
  </si>
  <si>
    <t>DOB</t>
  </si>
  <si>
    <t>Roll No</t>
  </si>
  <si>
    <t>NAME</t>
  </si>
  <si>
    <t>TOTAL MARKS/200</t>
  </si>
  <si>
    <t>REMARKS</t>
  </si>
  <si>
    <t>SSC/ Total Marks</t>
  </si>
  <si>
    <t>ETEA MARKS /100</t>
  </si>
  <si>
    <t>SSC/ Obt: Marks</t>
  </si>
  <si>
    <t>SSC OBT: MARKS X 20/TOTAL MARKS</t>
  </si>
  <si>
    <t>HSSC/ Obt: Marks</t>
  </si>
  <si>
    <t>HSSC/ Total Marks</t>
  </si>
  <si>
    <t>HSSC OBT: MARKS X 20/TOTAL MARKS</t>
  </si>
  <si>
    <t>Bachelor (14 Yrs) Obt: Marks</t>
  </si>
  <si>
    <t>Bachelor (14 Yrs) Total Marks</t>
  </si>
  <si>
    <t>BACHELOR (14-YRS) OBT: MARKS X 20/TOTAL MARKS</t>
  </si>
  <si>
    <t>Bachelor (16 Yrs) Obt: Marks</t>
  </si>
  <si>
    <t>Bachelor (16 Yrs) Total Marks</t>
  </si>
  <si>
    <t>BACHELOR (16-YRS) OBT: MARKS X 40/TOTAL MARKS</t>
  </si>
  <si>
    <t>Master (16 Yrs) Obt: Marks</t>
  </si>
  <si>
    <t>Master (16 Yrs) Total Marks</t>
  </si>
  <si>
    <t>MASTERS (16-YRS) OBT: MARKS X 20/TOTAL MARKS</t>
  </si>
  <si>
    <t>B.Ed Obt: Marks</t>
  </si>
  <si>
    <t>B.ED OBT: MARKS X 05/TOTAL MARKS</t>
  </si>
  <si>
    <t>M.Ed Obt: Marks</t>
  </si>
  <si>
    <t>M.ED OBT: MARKS X 05/TOTAL MARKS</t>
  </si>
  <si>
    <t>Master/ MS/ M-Phil (18 Yrs) Obt: Marks</t>
  </si>
  <si>
    <t>Master/ MS/ M-Phil (18 Yrs) Total Marks</t>
  </si>
  <si>
    <t>M.S/M.PHIL OBT: MARKS X 05/TOTAL MARKS</t>
  </si>
  <si>
    <t>Doctorate Degree / PhD Obt: Marks</t>
  </si>
  <si>
    <t>PH.D OBT: MARKS X 05/TOTAL MARKS</t>
  </si>
  <si>
    <t>IMRAN ALI</t>
  </si>
  <si>
    <t>Sundar fabrics green chowk mingora swat</t>
  </si>
  <si>
    <t>Shahdara watkay near zeenat clinic Mingora swat</t>
  </si>
  <si>
    <t>GHSS Shagai Swat</t>
  </si>
  <si>
    <t>latif abad bunr mingora swat</t>
  </si>
  <si>
    <t>moh Telyan pLaw Charbagh Distt swat</t>
  </si>
  <si>
    <t>Chinar baba tehsil khwaza swat</t>
  </si>
  <si>
    <t>Khushi cloth variety home yakh kohe mingora</t>
  </si>
  <si>
    <t>RAM NATH</t>
  </si>
  <si>
    <t>Rk traders people chowk near shehzan hotel</t>
  </si>
  <si>
    <t>Tahir abad mingora swat yakh kohe</t>
  </si>
  <si>
    <t>Kapal Cloth Centre Shop No 1 and 2 Chinar Baba Market Khwaza Khela Swat</t>
  </si>
  <si>
    <t>College Colony Afsarabad Saidu Sharif Tehsil Babuzai District Swat</t>
  </si>
  <si>
    <t>Premy cloth house near Watkey Ada Mingora Swat</t>
  </si>
  <si>
    <t>JATINDAR</t>
  </si>
  <si>
    <t>POMY KUMAR</t>
  </si>
  <si>
    <t>JAGAT RAM CHAWLA</t>
  </si>
  <si>
    <t>HANISH CHAND</t>
  </si>
  <si>
    <t>GOVINDA SINGH REKHI</t>
  </si>
  <si>
    <t>NAMEET KUMAR</t>
  </si>
  <si>
    <t>JATISH KUMAR</t>
  </si>
  <si>
    <t>PAWAN KUMAR</t>
  </si>
  <si>
    <t>KANWAL KUMAR</t>
  </si>
  <si>
    <t>KAPAL KUMAR</t>
  </si>
  <si>
    <t>HOMISH KUMAR</t>
  </si>
  <si>
    <t>AHMAD JUNAID</t>
  </si>
  <si>
    <t>ZULFIQAR MASIH</t>
  </si>
  <si>
    <t>SURINDAR KUMAR</t>
  </si>
  <si>
    <t>GURBACHAN LAL CHAWLA</t>
  </si>
  <si>
    <t>WISHAN CHAND</t>
  </si>
  <si>
    <t>UTAM CHAND</t>
  </si>
  <si>
    <t>RATAN KUMAR</t>
  </si>
  <si>
    <t>JANUM RAJ</t>
  </si>
  <si>
    <t>MANAK CHAND</t>
  </si>
  <si>
    <t>MANGAL MASIH</t>
  </si>
  <si>
    <t>Adress</t>
  </si>
  <si>
    <t>M.No</t>
  </si>
  <si>
    <t>S.No</t>
  </si>
  <si>
    <t>ETEA SCREENING TEST IN ELEMENTARY AND SECONDARY EDUCATION DEPARTMENT GOVT OF KHYBER PAKHTUNKHWA .</t>
  </si>
  <si>
    <t>CNIC</t>
  </si>
  <si>
    <t>ok</t>
  </si>
  <si>
    <t>FNA</t>
  </si>
  <si>
    <t>BS marks included</t>
  </si>
  <si>
    <t>[2nd TENTATIVE MERIT LIST FOR THE POST OF SST(G) MALE  SWAT ETEA 2021]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</si>
</sst>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0.0"/>
    <numFmt numFmtId="166" formatCode="000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mbria"/>
      <family val="1"/>
    </font>
    <font>
      <b/>
      <sz val="10"/>
      <name val="Calibri"/>
      <family val="2"/>
      <scheme val="minor"/>
    </font>
    <font>
      <b/>
      <sz val="12"/>
      <name val="Cambria"/>
      <family val="1"/>
    </font>
    <font>
      <b/>
      <sz val="8"/>
      <name val="Cambria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mbria"/>
      <family val="1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44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4" fillId="0" borderId="10" xfId="42" applyFont="1" applyBorder="1" applyAlignment="1">
      <alignment horizontal="justify" textRotation="90"/>
    </xf>
    <xf numFmtId="0" fontId="26" fillId="35" borderId="10" xfId="42" applyFont="1" applyFill="1" applyBorder="1" applyAlignment="1">
      <alignment horizontal="justify" textRotation="90"/>
    </xf>
    <xf numFmtId="0" fontId="21" fillId="33" borderId="0" xfId="0" applyFont="1" applyFill="1" applyAlignment="1">
      <alignment vertical="center" textRotation="90" wrapText="1"/>
    </xf>
    <xf numFmtId="0" fontId="21" fillId="0" borderId="10" xfId="0" applyFont="1" applyFill="1" applyBorder="1" applyAlignment="1">
      <alignment horizontal="center" vertical="center" textRotation="180" wrapText="1"/>
    </xf>
    <xf numFmtId="0" fontId="21" fillId="0" borderId="14" xfId="0" applyFont="1" applyFill="1" applyBorder="1" applyAlignment="1">
      <alignment horizontal="center" vertical="center" textRotation="180" wrapText="1"/>
    </xf>
    <xf numFmtId="2" fontId="23" fillId="33" borderId="14" xfId="0" applyNumberFormat="1" applyFont="1" applyFill="1" applyBorder="1" applyAlignment="1">
      <alignment horizontal="center" vertical="center" textRotation="180" wrapText="1"/>
    </xf>
    <xf numFmtId="0" fontId="21" fillId="0" borderId="0" xfId="0" applyFont="1" applyFill="1" applyBorder="1" applyAlignment="1">
      <alignment horizontal="center" vertical="center" textRotation="180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/>
    <xf numFmtId="0" fontId="0" fillId="34" borderId="17" xfId="0" applyFill="1" applyBorder="1" applyAlignment="1"/>
    <xf numFmtId="0" fontId="0" fillId="34" borderId="11" xfId="0" applyFill="1" applyBorder="1" applyAlignment="1"/>
    <xf numFmtId="0" fontId="19" fillId="34" borderId="0" xfId="0" applyFont="1" applyFill="1" applyAlignment="1">
      <alignment vertical="center" wrapText="1"/>
    </xf>
    <xf numFmtId="166" fontId="22" fillId="34" borderId="10" xfId="0" applyNumberFormat="1" applyFont="1" applyFill="1" applyBorder="1" applyAlignment="1">
      <alignment horizontal="center" vertical="center" textRotation="180" wrapText="1"/>
    </xf>
    <xf numFmtId="0" fontId="24" fillId="34" borderId="10" xfId="42" applyFont="1" applyFill="1" applyBorder="1" applyAlignment="1">
      <alignment horizontal="justify"/>
    </xf>
    <xf numFmtId="0" fontId="25" fillId="34" borderId="10" xfId="0" applyFont="1" applyFill="1" applyBorder="1" applyAlignment="1">
      <alignment vertical="center" wrapText="1"/>
    </xf>
    <xf numFmtId="14" fontId="25" fillId="34" borderId="10" xfId="0" applyNumberFormat="1" applyFont="1" applyFill="1" applyBorder="1" applyAlignment="1">
      <alignment horizontal="center" vertical="center" textRotation="180" wrapText="1"/>
    </xf>
    <xf numFmtId="164" fontId="25" fillId="34" borderId="10" xfId="0" applyNumberFormat="1" applyFont="1" applyFill="1" applyBorder="1" applyAlignment="1">
      <alignment horizontal="center" vertical="center" textRotation="180" wrapText="1"/>
    </xf>
    <xf numFmtId="0" fontId="25" fillId="34" borderId="10" xfId="0" applyFont="1" applyFill="1" applyBorder="1" applyAlignment="1">
      <alignment horizontal="center" vertical="center" wrapText="1"/>
    </xf>
    <xf numFmtId="2" fontId="25" fillId="34" borderId="10" xfId="0" applyNumberFormat="1" applyFont="1" applyFill="1" applyBorder="1" applyAlignment="1">
      <alignment horizontal="center" vertical="center" wrapText="1"/>
    </xf>
    <xf numFmtId="165" fontId="25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 vertical="center" wrapText="1"/>
    </xf>
    <xf numFmtId="165" fontId="25" fillId="34" borderId="10" xfId="0" applyNumberFormat="1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6"/>
  <sheetViews>
    <sheetView showGridLines="0" tabSelected="1" view="pageBreakPreview" zoomScaleSheetLayoutView="100" workbookViewId="0">
      <selection activeCell="J4" sqref="J4"/>
    </sheetView>
  </sheetViews>
  <sheetFormatPr defaultColWidth="10.625" defaultRowHeight="75.75" customHeight="1"/>
  <cols>
    <col min="1" max="1" width="10.625" style="4"/>
    <col min="2" max="2" width="4.25" style="4" customWidth="1"/>
    <col min="3" max="3" width="5.5" style="4" customWidth="1"/>
    <col min="4" max="4" width="4" style="6" customWidth="1"/>
    <col min="5" max="6" width="8.375" style="2" customWidth="1"/>
    <col min="7" max="7" width="2.625" style="2" customWidth="1"/>
    <col min="8" max="8" width="3.875" style="2" customWidth="1"/>
    <col min="9" max="9" width="4.625" style="1" customWidth="1"/>
    <col min="10" max="10" width="4.375" style="1" customWidth="1"/>
    <col min="11" max="11" width="4.25" style="1" customWidth="1"/>
    <col min="12" max="12" width="4" style="1" customWidth="1"/>
    <col min="13" max="13" width="4.375" style="1" customWidth="1"/>
    <col min="14" max="14" width="4.25" style="1" customWidth="1"/>
    <col min="15" max="16" width="4.625" style="1" customWidth="1"/>
    <col min="17" max="17" width="4.25" style="1" customWidth="1"/>
    <col min="18" max="18" width="5.5" style="1" customWidth="1"/>
    <col min="19" max="19" width="4" style="1" customWidth="1"/>
    <col min="20" max="20" width="3.875" style="1" customWidth="1"/>
    <col min="21" max="21" width="5.125" style="1" customWidth="1"/>
    <col min="22" max="22" width="4.25" style="1" customWidth="1"/>
    <col min="23" max="23" width="3.625" style="1" customWidth="1"/>
    <col min="24" max="24" width="5.125" style="1" customWidth="1"/>
    <col min="25" max="25" width="5.625" style="1" bestFit="1" customWidth="1"/>
    <col min="26" max="26" width="3.875" style="1" bestFit="1" customWidth="1"/>
    <col min="27" max="27" width="3.875" style="1" customWidth="1"/>
    <col min="28" max="28" width="3.375" style="1" bestFit="1" customWidth="1"/>
    <col min="29" max="29" width="3.875" style="1" bestFit="1" customWidth="1"/>
    <col min="30" max="30" width="4.125" style="1" customWidth="1"/>
    <col min="31" max="31" width="4" style="1" customWidth="1"/>
    <col min="32" max="32" width="3.875" style="1" bestFit="1" customWidth="1"/>
    <col min="33" max="33" width="5.125" style="1" customWidth="1"/>
    <col min="34" max="34" width="4.125" style="1" bestFit="1" customWidth="1"/>
    <col min="35" max="35" width="3.125" style="1" customWidth="1"/>
    <col min="36" max="36" width="3.875" style="1" customWidth="1"/>
    <col min="37" max="37" width="5.875" style="3" customWidth="1"/>
    <col min="38" max="38" width="6.25" style="8" customWidth="1"/>
    <col min="39" max="39" width="2.5" style="25" bestFit="1" customWidth="1"/>
    <col min="40" max="40" width="13.625" style="5" customWidth="1"/>
    <col min="41" max="16384" width="10.625" style="4"/>
  </cols>
  <sheetData>
    <row r="1" spans="2:40" s="2" customFormat="1" ht="15.75">
      <c r="C1" s="26" t="s">
        <v>75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6"/>
      <c r="AC1" s="16"/>
      <c r="AD1" s="16"/>
      <c r="AE1" s="16"/>
      <c r="AF1" s="16"/>
      <c r="AG1" s="12"/>
      <c r="AH1" s="12"/>
      <c r="AI1" s="12"/>
      <c r="AJ1" s="12"/>
      <c r="AK1" s="13"/>
      <c r="AL1" s="3"/>
      <c r="AM1" s="22"/>
      <c r="AN1" s="1"/>
    </row>
    <row r="2" spans="2:40" s="7" customFormat="1" ht="15.75">
      <c r="C2" s="17"/>
      <c r="D2" s="18"/>
      <c r="E2" s="18"/>
      <c r="F2" s="18"/>
      <c r="G2" s="18"/>
      <c r="H2" s="18"/>
      <c r="I2" s="28" t="s">
        <v>80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30"/>
      <c r="AG2" s="12"/>
      <c r="AH2" s="12"/>
      <c r="AI2" s="12"/>
      <c r="AJ2" s="12"/>
      <c r="AK2" s="13"/>
      <c r="AL2" s="14"/>
      <c r="AM2" s="23"/>
      <c r="AN2" s="15"/>
    </row>
    <row r="3" spans="2:40" s="21" customFormat="1" ht="90" customHeight="1">
      <c r="B3" s="19" t="s">
        <v>74</v>
      </c>
      <c r="C3" s="19" t="s">
        <v>74</v>
      </c>
      <c r="D3" s="19" t="s">
        <v>8</v>
      </c>
      <c r="E3" s="19" t="s">
        <v>9</v>
      </c>
      <c r="F3" s="19" t="s">
        <v>6</v>
      </c>
      <c r="G3" s="19" t="s">
        <v>7</v>
      </c>
      <c r="H3" s="19" t="s">
        <v>76</v>
      </c>
      <c r="I3" s="20" t="s">
        <v>13</v>
      </c>
      <c r="J3" s="19" t="s">
        <v>14</v>
      </c>
      <c r="K3" s="19" t="s">
        <v>12</v>
      </c>
      <c r="L3" s="20" t="s">
        <v>15</v>
      </c>
      <c r="M3" s="19" t="s">
        <v>16</v>
      </c>
      <c r="N3" s="19" t="s">
        <v>17</v>
      </c>
      <c r="O3" s="20" t="s">
        <v>18</v>
      </c>
      <c r="P3" s="19" t="s">
        <v>19</v>
      </c>
      <c r="Q3" s="19" t="s">
        <v>20</v>
      </c>
      <c r="R3" s="20" t="s">
        <v>21</v>
      </c>
      <c r="S3" s="19" t="s">
        <v>22</v>
      </c>
      <c r="T3" s="19" t="s">
        <v>23</v>
      </c>
      <c r="U3" s="20" t="s">
        <v>24</v>
      </c>
      <c r="V3" s="19" t="s">
        <v>25</v>
      </c>
      <c r="W3" s="19" t="s">
        <v>26</v>
      </c>
      <c r="X3" s="20" t="s">
        <v>27</v>
      </c>
      <c r="Y3" s="19" t="s">
        <v>28</v>
      </c>
      <c r="Z3" s="19" t="s">
        <v>1</v>
      </c>
      <c r="AA3" s="20" t="s">
        <v>29</v>
      </c>
      <c r="AB3" s="19" t="s">
        <v>30</v>
      </c>
      <c r="AC3" s="19" t="s">
        <v>2</v>
      </c>
      <c r="AD3" s="20" t="s">
        <v>31</v>
      </c>
      <c r="AE3" s="19" t="s">
        <v>32</v>
      </c>
      <c r="AF3" s="19" t="s">
        <v>33</v>
      </c>
      <c r="AG3" s="20" t="s">
        <v>34</v>
      </c>
      <c r="AH3" s="19" t="s">
        <v>35</v>
      </c>
      <c r="AI3" s="19" t="s">
        <v>0</v>
      </c>
      <c r="AJ3" s="20" t="s">
        <v>36</v>
      </c>
      <c r="AK3" s="19" t="s">
        <v>10</v>
      </c>
      <c r="AL3" s="10" t="s">
        <v>72</v>
      </c>
      <c r="AM3" s="24" t="s">
        <v>73</v>
      </c>
      <c r="AN3" s="11" t="s">
        <v>11</v>
      </c>
    </row>
    <row r="4" spans="2:40" ht="123.75">
      <c r="B4" s="31">
        <v>1</v>
      </c>
      <c r="C4" s="9">
        <v>1288</v>
      </c>
      <c r="D4" s="32">
        <v>154568</v>
      </c>
      <c r="E4" s="33" t="s">
        <v>60</v>
      </c>
      <c r="F4" s="34" t="s">
        <v>70</v>
      </c>
      <c r="G4" s="35">
        <v>35098</v>
      </c>
      <c r="H4" s="36">
        <v>1560279548105</v>
      </c>
      <c r="I4" s="37">
        <v>58</v>
      </c>
      <c r="J4" s="37">
        <v>824</v>
      </c>
      <c r="K4" s="37">
        <v>1050</v>
      </c>
      <c r="L4" s="38">
        <f>J4*20/K4</f>
        <v>15.695238095238095</v>
      </c>
      <c r="M4" s="37">
        <v>948</v>
      </c>
      <c r="N4" s="37">
        <v>1100</v>
      </c>
      <c r="O4" s="38">
        <f>M4*20/N4</f>
        <v>17.236363636363638</v>
      </c>
      <c r="P4" s="37">
        <v>0</v>
      </c>
      <c r="Q4" s="37">
        <v>0</v>
      </c>
      <c r="R4" s="39">
        <v>0</v>
      </c>
      <c r="S4" s="37">
        <v>71</v>
      </c>
      <c r="T4" s="37">
        <v>100</v>
      </c>
      <c r="U4" s="43">
        <f>SUM(S4*40/T4)</f>
        <v>28.4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9">
        <v>0</v>
      </c>
      <c r="AB4" s="37">
        <v>0</v>
      </c>
      <c r="AC4" s="37">
        <v>0</v>
      </c>
      <c r="AD4" s="39">
        <v>0</v>
      </c>
      <c r="AE4" s="37">
        <v>0</v>
      </c>
      <c r="AF4" s="37">
        <v>0</v>
      </c>
      <c r="AG4" s="38">
        <v>0</v>
      </c>
      <c r="AH4" s="37">
        <v>0</v>
      </c>
      <c r="AI4" s="37">
        <v>0</v>
      </c>
      <c r="AJ4" s="37">
        <v>0</v>
      </c>
      <c r="AK4" s="40">
        <f>AJ4+AG4+AD4+AA4+X4+U4+R4+O4+L4+I4</f>
        <v>119.33160173160174</v>
      </c>
      <c r="AL4" s="33" t="s">
        <v>48</v>
      </c>
      <c r="AM4" s="41">
        <v>3139735365</v>
      </c>
      <c r="AN4" s="42" t="s">
        <v>79</v>
      </c>
    </row>
    <row r="5" spans="2:40" ht="75.75" customHeight="1">
      <c r="B5" s="31">
        <v>2</v>
      </c>
      <c r="C5" s="9">
        <v>518</v>
      </c>
      <c r="D5" s="32">
        <v>154557</v>
      </c>
      <c r="E5" s="33" t="s">
        <v>53</v>
      </c>
      <c r="F5" s="34" t="s">
        <v>65</v>
      </c>
      <c r="G5" s="35">
        <v>35250</v>
      </c>
      <c r="H5" s="36">
        <v>1560206140453</v>
      </c>
      <c r="I5" s="37">
        <v>54</v>
      </c>
      <c r="J5" s="37">
        <v>650</v>
      </c>
      <c r="K5" s="37">
        <v>1050</v>
      </c>
      <c r="L5" s="38">
        <f>J5*20/K5</f>
        <v>12.380952380952381</v>
      </c>
      <c r="M5" s="37">
        <v>771</v>
      </c>
      <c r="N5" s="37">
        <v>1100</v>
      </c>
      <c r="O5" s="38">
        <f>M5*20/N5</f>
        <v>14.018181818181818</v>
      </c>
      <c r="P5" s="37">
        <v>0</v>
      </c>
      <c r="Q5" s="37">
        <v>0</v>
      </c>
      <c r="R5" s="39">
        <v>0</v>
      </c>
      <c r="S5" s="37">
        <v>3465</v>
      </c>
      <c r="T5" s="37">
        <v>4400</v>
      </c>
      <c r="U5" s="39">
        <f>S5*40/T5</f>
        <v>31.5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9">
        <v>0</v>
      </c>
      <c r="AB5" s="37">
        <v>0</v>
      </c>
      <c r="AC5" s="37">
        <v>0</v>
      </c>
      <c r="AD5" s="39">
        <v>0</v>
      </c>
      <c r="AE5" s="37">
        <v>0</v>
      </c>
      <c r="AF5" s="37">
        <v>0</v>
      </c>
      <c r="AG5" s="38">
        <v>0</v>
      </c>
      <c r="AH5" s="37">
        <v>0</v>
      </c>
      <c r="AI5" s="37">
        <v>0</v>
      </c>
      <c r="AJ5" s="37">
        <v>0</v>
      </c>
      <c r="AK5" s="40">
        <f>AJ5+AG5+AD5+AA5+X5+U5+R5+O5+L5+I5</f>
        <v>111.8991341991342</v>
      </c>
      <c r="AL5" s="33" t="s">
        <v>46</v>
      </c>
      <c r="AM5" s="41">
        <v>3485493430</v>
      </c>
      <c r="AN5" s="42" t="s">
        <v>77</v>
      </c>
    </row>
    <row r="6" spans="2:40" ht="75.75" customHeight="1">
      <c r="B6" s="31">
        <v>3</v>
      </c>
      <c r="C6" s="9">
        <v>1658</v>
      </c>
      <c r="D6" s="32">
        <v>154559</v>
      </c>
      <c r="E6" s="33" t="s">
        <v>55</v>
      </c>
      <c r="F6" s="34" t="s">
        <v>45</v>
      </c>
      <c r="G6" s="35">
        <v>35859</v>
      </c>
      <c r="H6" s="36">
        <v>1560214276987</v>
      </c>
      <c r="I6" s="37">
        <v>54</v>
      </c>
      <c r="J6" s="37">
        <v>787</v>
      </c>
      <c r="K6" s="37">
        <v>1100</v>
      </c>
      <c r="L6" s="38">
        <f>J6*20/K6</f>
        <v>14.309090909090909</v>
      </c>
      <c r="M6" s="37">
        <v>730</v>
      </c>
      <c r="N6" s="37">
        <v>1100</v>
      </c>
      <c r="O6" s="38">
        <f>M6*20/N6</f>
        <v>13.272727272727273</v>
      </c>
      <c r="P6" s="37">
        <v>0</v>
      </c>
      <c r="Q6" s="37">
        <v>0</v>
      </c>
      <c r="R6" s="39">
        <v>0</v>
      </c>
      <c r="S6" s="37">
        <v>3206</v>
      </c>
      <c r="T6" s="37">
        <v>4600</v>
      </c>
      <c r="U6" s="43">
        <f>SUM(S6*40/T6)</f>
        <v>27.878260869565217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9">
        <v>0</v>
      </c>
      <c r="AB6" s="37">
        <v>0</v>
      </c>
      <c r="AC6" s="37">
        <v>0</v>
      </c>
      <c r="AD6" s="39">
        <v>0</v>
      </c>
      <c r="AE6" s="37">
        <v>0</v>
      </c>
      <c r="AF6" s="37">
        <v>0</v>
      </c>
      <c r="AG6" s="38">
        <v>0</v>
      </c>
      <c r="AH6" s="37">
        <v>0</v>
      </c>
      <c r="AI6" s="37">
        <v>0</v>
      </c>
      <c r="AJ6" s="37">
        <v>0</v>
      </c>
      <c r="AK6" s="40">
        <f>AJ6+AG6+AD6+AA6+X6+U6+R6+O6+L6+I6</f>
        <v>109.4600790513834</v>
      </c>
      <c r="AL6" s="33" t="s">
        <v>47</v>
      </c>
      <c r="AM6" s="41">
        <v>3178767274</v>
      </c>
      <c r="AN6" s="42" t="s">
        <v>79</v>
      </c>
    </row>
    <row r="7" spans="2:40" ht="75.75" customHeight="1">
      <c r="B7" s="31">
        <v>4</v>
      </c>
      <c r="C7" s="9">
        <v>594</v>
      </c>
      <c r="D7" s="32">
        <v>154571</v>
      </c>
      <c r="E7" s="33" t="s">
        <v>63</v>
      </c>
      <c r="F7" s="34" t="s">
        <v>71</v>
      </c>
      <c r="G7" s="35">
        <v>30197</v>
      </c>
      <c r="H7" s="36">
        <v>3410304863703</v>
      </c>
      <c r="I7" s="37">
        <v>59</v>
      </c>
      <c r="J7" s="37">
        <v>474</v>
      </c>
      <c r="K7" s="37">
        <v>850</v>
      </c>
      <c r="L7" s="38">
        <f>J7*20/K7</f>
        <v>11.152941176470588</v>
      </c>
      <c r="M7" s="37">
        <v>562</v>
      </c>
      <c r="N7" s="37">
        <v>1100</v>
      </c>
      <c r="O7" s="38">
        <f>M7*20/N7</f>
        <v>10.218181818181819</v>
      </c>
      <c r="P7" s="37">
        <v>387</v>
      </c>
      <c r="Q7" s="37">
        <v>800</v>
      </c>
      <c r="R7" s="38">
        <f>P7*20/Q7</f>
        <v>9.6750000000000007</v>
      </c>
      <c r="S7" s="37">
        <v>0</v>
      </c>
      <c r="T7" s="37">
        <v>0</v>
      </c>
      <c r="U7" s="39">
        <v>0</v>
      </c>
      <c r="V7" s="37">
        <v>1156</v>
      </c>
      <c r="W7" s="37">
        <v>1850</v>
      </c>
      <c r="X7" s="39">
        <f>V7*20/W7</f>
        <v>12.497297297297298</v>
      </c>
      <c r="Y7" s="37">
        <v>619</v>
      </c>
      <c r="Z7" s="37">
        <v>1100</v>
      </c>
      <c r="AA7" s="38">
        <f>Y7*5/Z7</f>
        <v>2.8136363636363635</v>
      </c>
      <c r="AB7" s="37">
        <v>975</v>
      </c>
      <c r="AC7" s="37">
        <v>1300</v>
      </c>
      <c r="AD7" s="38">
        <f>AB7*5/AC7</f>
        <v>3.75</v>
      </c>
      <c r="AE7" s="37">
        <v>0</v>
      </c>
      <c r="AF7" s="37">
        <v>0</v>
      </c>
      <c r="AG7" s="38">
        <v>0</v>
      </c>
      <c r="AH7" s="37">
        <v>0</v>
      </c>
      <c r="AI7" s="37">
        <v>0</v>
      </c>
      <c r="AJ7" s="37">
        <v>0</v>
      </c>
      <c r="AK7" s="40">
        <f>AJ7+AG7+AD7+AA7+X7+U7+R7+O7+L7+I7</f>
        <v>109.10705665558606</v>
      </c>
      <c r="AL7" s="33" t="s">
        <v>49</v>
      </c>
      <c r="AM7" s="41">
        <v>3426114813</v>
      </c>
      <c r="AN7" s="42" t="s">
        <v>78</v>
      </c>
    </row>
    <row r="8" spans="2:40" ht="75.75" customHeight="1">
      <c r="B8" s="31">
        <v>5</v>
      </c>
      <c r="C8" s="9">
        <v>953</v>
      </c>
      <c r="D8" s="32">
        <v>154569</v>
      </c>
      <c r="E8" s="33" t="s">
        <v>61</v>
      </c>
      <c r="F8" s="34" t="s">
        <v>4</v>
      </c>
      <c r="G8" s="35">
        <v>36347</v>
      </c>
      <c r="H8" s="36">
        <v>1560296518403</v>
      </c>
      <c r="I8" s="37">
        <v>47</v>
      </c>
      <c r="J8" s="37">
        <v>728</v>
      </c>
      <c r="K8" s="37">
        <v>1100</v>
      </c>
      <c r="L8" s="38">
        <f>J8*20/K8</f>
        <v>13.236363636363636</v>
      </c>
      <c r="M8" s="37">
        <v>625</v>
      </c>
      <c r="N8" s="37">
        <v>1100</v>
      </c>
      <c r="O8" s="38">
        <f>M8*20/N8</f>
        <v>11.363636363636363</v>
      </c>
      <c r="P8" s="37">
        <v>0</v>
      </c>
      <c r="Q8" s="37">
        <v>0</v>
      </c>
      <c r="R8" s="39">
        <v>0</v>
      </c>
      <c r="S8" s="37">
        <v>3321</v>
      </c>
      <c r="T8" s="37">
        <v>5000</v>
      </c>
      <c r="U8" s="39">
        <f>S8*40/T8</f>
        <v>26.568000000000001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9">
        <v>0</v>
      </c>
      <c r="AB8" s="37">
        <v>0</v>
      </c>
      <c r="AC8" s="37">
        <v>0</v>
      </c>
      <c r="AD8" s="39">
        <v>0</v>
      </c>
      <c r="AE8" s="37">
        <v>0</v>
      </c>
      <c r="AF8" s="37">
        <v>0</v>
      </c>
      <c r="AG8" s="38">
        <v>0</v>
      </c>
      <c r="AH8" s="37">
        <v>0</v>
      </c>
      <c r="AI8" s="37">
        <v>0</v>
      </c>
      <c r="AJ8" s="37">
        <v>0</v>
      </c>
      <c r="AK8" s="40">
        <f>AJ8+AG8+AD8+AA8+X8+U8+R8+O8+L8+I8</f>
        <v>98.168000000000006</v>
      </c>
      <c r="AL8" s="33" t="s">
        <v>5</v>
      </c>
      <c r="AM8" s="41">
        <v>3180944698</v>
      </c>
      <c r="AN8" s="42" t="s">
        <v>78</v>
      </c>
    </row>
    <row r="9" spans="2:40" ht="75.75" customHeight="1">
      <c r="B9" s="31">
        <v>6</v>
      </c>
      <c r="C9" s="9">
        <v>1014</v>
      </c>
      <c r="D9" s="32">
        <v>154562</v>
      </c>
      <c r="E9" s="33" t="s">
        <v>56</v>
      </c>
      <c r="F9" s="34" t="s">
        <v>67</v>
      </c>
      <c r="G9" s="35">
        <v>32457</v>
      </c>
      <c r="H9" s="36">
        <v>1560228247191</v>
      </c>
      <c r="I9" s="37">
        <v>41</v>
      </c>
      <c r="J9" s="37">
        <v>795</v>
      </c>
      <c r="K9" s="37">
        <v>1050</v>
      </c>
      <c r="L9" s="38">
        <f>J9*20/K9</f>
        <v>15.142857142857142</v>
      </c>
      <c r="M9" s="37">
        <v>722</v>
      </c>
      <c r="N9" s="37">
        <v>1100</v>
      </c>
      <c r="O9" s="38">
        <f>M9*20/N9</f>
        <v>13.127272727272727</v>
      </c>
      <c r="P9" s="37">
        <v>0</v>
      </c>
      <c r="Q9" s="37">
        <v>0</v>
      </c>
      <c r="R9" s="39">
        <v>0</v>
      </c>
      <c r="S9" s="37">
        <v>3009</v>
      </c>
      <c r="T9" s="37">
        <v>4400</v>
      </c>
      <c r="U9" s="39">
        <f>S9*40/T9</f>
        <v>27.354545454545455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9">
        <v>0</v>
      </c>
      <c r="AB9" s="37">
        <v>0</v>
      </c>
      <c r="AC9" s="37">
        <v>0</v>
      </c>
      <c r="AD9" s="39">
        <v>0</v>
      </c>
      <c r="AE9" s="37">
        <v>0</v>
      </c>
      <c r="AF9" s="37">
        <v>0</v>
      </c>
      <c r="AG9" s="38">
        <v>0</v>
      </c>
      <c r="AH9" s="37">
        <v>0</v>
      </c>
      <c r="AI9" s="37">
        <v>0</v>
      </c>
      <c r="AJ9" s="37">
        <v>0</v>
      </c>
      <c r="AK9" s="40">
        <f>AJ9+AG9+AD9+AA9+X9+U9+R9+O9+L9+I9</f>
        <v>96.624675324675323</v>
      </c>
      <c r="AL9" s="33" t="s">
        <v>40</v>
      </c>
      <c r="AM9" s="41">
        <v>3449631363</v>
      </c>
      <c r="AN9" s="42" t="s">
        <v>78</v>
      </c>
    </row>
    <row r="10" spans="2:40" ht="75.75" customHeight="1">
      <c r="B10" s="31">
        <v>7</v>
      </c>
      <c r="C10" s="9">
        <v>1019</v>
      </c>
      <c r="D10" s="32">
        <v>154567</v>
      </c>
      <c r="E10" s="33" t="s">
        <v>59</v>
      </c>
      <c r="F10" s="34" t="s">
        <v>69</v>
      </c>
      <c r="G10" s="35">
        <v>32430</v>
      </c>
      <c r="H10" s="36">
        <v>1560254013043</v>
      </c>
      <c r="I10" s="37">
        <v>60</v>
      </c>
      <c r="J10" s="37">
        <v>721</v>
      </c>
      <c r="K10" s="37">
        <v>1050</v>
      </c>
      <c r="L10" s="38">
        <f>J10*20/K10</f>
        <v>13.733333333333333</v>
      </c>
      <c r="M10" s="37">
        <v>753</v>
      </c>
      <c r="N10" s="37">
        <v>1100</v>
      </c>
      <c r="O10" s="38">
        <f>M10*20/N10</f>
        <v>13.690909090909091</v>
      </c>
      <c r="P10" s="37">
        <v>364</v>
      </c>
      <c r="Q10" s="37">
        <v>800</v>
      </c>
      <c r="R10" s="38">
        <f>P10*20/Q10</f>
        <v>9.1</v>
      </c>
      <c r="S10" s="37">
        <v>0</v>
      </c>
      <c r="T10" s="37">
        <v>0</v>
      </c>
      <c r="U10" s="39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9">
        <v>0</v>
      </c>
      <c r="AB10" s="37">
        <v>0</v>
      </c>
      <c r="AC10" s="37">
        <v>0</v>
      </c>
      <c r="AD10" s="39">
        <v>0</v>
      </c>
      <c r="AE10" s="37">
        <v>0</v>
      </c>
      <c r="AF10" s="37">
        <v>0</v>
      </c>
      <c r="AG10" s="38">
        <v>0</v>
      </c>
      <c r="AH10" s="37">
        <v>0</v>
      </c>
      <c r="AI10" s="37">
        <v>0</v>
      </c>
      <c r="AJ10" s="37">
        <v>0</v>
      </c>
      <c r="AK10" s="40">
        <f>AJ10+AG10+AD10+AA10+X10+U10+R10+O10+L10+I10</f>
        <v>96.524242424242431</v>
      </c>
      <c r="AL10" s="33" t="s">
        <v>39</v>
      </c>
      <c r="AM10" s="41">
        <v>3473792256</v>
      </c>
      <c r="AN10" s="42" t="s">
        <v>78</v>
      </c>
    </row>
    <row r="11" spans="2:40" ht="75.75" customHeight="1">
      <c r="B11" s="31">
        <v>8</v>
      </c>
      <c r="C11" s="9">
        <v>1022</v>
      </c>
      <c r="D11" s="32">
        <v>154555</v>
      </c>
      <c r="E11" s="33" t="s">
        <v>52</v>
      </c>
      <c r="F11" s="34" t="s">
        <v>64</v>
      </c>
      <c r="G11" s="35">
        <v>35455</v>
      </c>
      <c r="H11" s="36">
        <v>1560202759855</v>
      </c>
      <c r="I11" s="37">
        <v>53</v>
      </c>
      <c r="J11" s="37">
        <v>880</v>
      </c>
      <c r="K11" s="37">
        <v>1100</v>
      </c>
      <c r="L11" s="38">
        <f>J11*20/K11</f>
        <v>16</v>
      </c>
      <c r="M11" s="37">
        <v>775</v>
      </c>
      <c r="N11" s="37">
        <v>1100</v>
      </c>
      <c r="O11" s="38">
        <f>M11*20/N11</f>
        <v>14.090909090909092</v>
      </c>
      <c r="P11" s="37">
        <v>799</v>
      </c>
      <c r="Q11" s="37">
        <v>1200</v>
      </c>
      <c r="R11" s="38">
        <f>P11*20/Q11</f>
        <v>13.316666666666666</v>
      </c>
      <c r="S11" s="37">
        <v>0</v>
      </c>
      <c r="T11" s="37">
        <v>0</v>
      </c>
      <c r="U11" s="39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9">
        <v>0</v>
      </c>
      <c r="AB11" s="37">
        <v>0</v>
      </c>
      <c r="AC11" s="37">
        <v>0</v>
      </c>
      <c r="AD11" s="39">
        <v>0</v>
      </c>
      <c r="AE11" s="37">
        <v>0</v>
      </c>
      <c r="AF11" s="37">
        <v>0</v>
      </c>
      <c r="AG11" s="38">
        <v>0</v>
      </c>
      <c r="AH11" s="37">
        <v>0</v>
      </c>
      <c r="AI11" s="37">
        <v>0</v>
      </c>
      <c r="AJ11" s="37">
        <v>0</v>
      </c>
      <c r="AK11" s="40">
        <f>AJ11+AG11+AD11+AA11+X11+U11+R11+O11+L11+I11</f>
        <v>96.407575757575756</v>
      </c>
      <c r="AL11" s="33" t="s">
        <v>50</v>
      </c>
      <c r="AM11" s="41">
        <v>3425236792</v>
      </c>
      <c r="AN11" s="42" t="s">
        <v>78</v>
      </c>
    </row>
    <row r="12" spans="2:40" ht="75.75" customHeight="1">
      <c r="B12" s="31">
        <v>9</v>
      </c>
      <c r="C12" s="9">
        <v>1100</v>
      </c>
      <c r="D12" s="32">
        <v>154554</v>
      </c>
      <c r="E12" s="33" t="s">
        <v>51</v>
      </c>
      <c r="F12" s="34" t="s">
        <v>45</v>
      </c>
      <c r="G12" s="35">
        <v>33604</v>
      </c>
      <c r="H12" s="36">
        <v>1560202529827</v>
      </c>
      <c r="I12" s="37">
        <v>48</v>
      </c>
      <c r="J12" s="37">
        <v>654</v>
      </c>
      <c r="K12" s="37">
        <v>1050</v>
      </c>
      <c r="L12" s="38">
        <f>J12*20/K12</f>
        <v>12.457142857142857</v>
      </c>
      <c r="M12" s="37">
        <v>691</v>
      </c>
      <c r="N12" s="37">
        <v>1100</v>
      </c>
      <c r="O12" s="38">
        <f>M12*20/N12</f>
        <v>12.563636363636364</v>
      </c>
      <c r="P12" s="37">
        <v>247</v>
      </c>
      <c r="Q12" s="37">
        <v>550</v>
      </c>
      <c r="R12" s="38">
        <f>P12*20/Q12</f>
        <v>8.9818181818181824</v>
      </c>
      <c r="S12" s="37">
        <v>0</v>
      </c>
      <c r="T12" s="37">
        <v>0</v>
      </c>
      <c r="U12" s="39">
        <v>0</v>
      </c>
      <c r="V12" s="37">
        <v>516</v>
      </c>
      <c r="W12" s="37">
        <v>1100</v>
      </c>
      <c r="X12" s="39">
        <f>V12*20/W12</f>
        <v>9.3818181818181809</v>
      </c>
      <c r="Y12" s="37">
        <v>2096</v>
      </c>
      <c r="Z12" s="37">
        <v>3000</v>
      </c>
      <c r="AA12" s="38">
        <f>Y12*5/Z12</f>
        <v>3.4933333333333332</v>
      </c>
      <c r="AB12" s="37">
        <v>0</v>
      </c>
      <c r="AC12" s="37">
        <v>0</v>
      </c>
      <c r="AD12" s="39">
        <v>0</v>
      </c>
      <c r="AE12" s="37">
        <v>0</v>
      </c>
      <c r="AF12" s="37">
        <v>0</v>
      </c>
      <c r="AG12" s="38">
        <v>0</v>
      </c>
      <c r="AH12" s="37">
        <v>0</v>
      </c>
      <c r="AI12" s="37">
        <v>0</v>
      </c>
      <c r="AJ12" s="37">
        <v>0</v>
      </c>
      <c r="AK12" s="40">
        <f>AJ12+AG12+AD12+AA12+X12+U12+R12+O12+L12+I12</f>
        <v>94.877748917748917</v>
      </c>
      <c r="AL12" s="33" t="s">
        <v>44</v>
      </c>
      <c r="AM12" s="41">
        <v>3469475660</v>
      </c>
      <c r="AN12" s="42" t="s">
        <v>78</v>
      </c>
    </row>
    <row r="13" spans="2:40" ht="75.75" customHeight="1">
      <c r="B13" s="31">
        <v>10</v>
      </c>
      <c r="C13" s="9">
        <v>1542</v>
      </c>
      <c r="D13" s="32">
        <v>154558</v>
      </c>
      <c r="E13" s="33" t="s">
        <v>54</v>
      </c>
      <c r="F13" s="34" t="s">
        <v>66</v>
      </c>
      <c r="G13" s="35">
        <v>31168</v>
      </c>
      <c r="H13" s="36">
        <v>1560211028965</v>
      </c>
      <c r="I13" s="37">
        <v>42</v>
      </c>
      <c r="J13" s="37">
        <v>537</v>
      </c>
      <c r="K13" s="37">
        <v>850</v>
      </c>
      <c r="L13" s="38">
        <f>J13*20/K13</f>
        <v>12.635294117647058</v>
      </c>
      <c r="M13" s="37">
        <v>594</v>
      </c>
      <c r="N13" s="37">
        <v>1100</v>
      </c>
      <c r="O13" s="38">
        <f>M13*20/N13</f>
        <v>10.8</v>
      </c>
      <c r="P13" s="37">
        <v>262</v>
      </c>
      <c r="Q13" s="37">
        <v>550</v>
      </c>
      <c r="R13" s="38">
        <f>P13*20/Q13</f>
        <v>9.5272727272727273</v>
      </c>
      <c r="S13" s="37">
        <v>0</v>
      </c>
      <c r="T13" s="37">
        <v>0</v>
      </c>
      <c r="U13" s="39">
        <v>0</v>
      </c>
      <c r="V13" s="37">
        <v>537</v>
      </c>
      <c r="W13" s="37">
        <v>1100</v>
      </c>
      <c r="X13" s="39">
        <f>V13*20/W13</f>
        <v>9.7636363636363637</v>
      </c>
      <c r="Y13" s="37">
        <v>0</v>
      </c>
      <c r="Z13" s="37">
        <v>0</v>
      </c>
      <c r="AA13" s="39">
        <v>0</v>
      </c>
      <c r="AB13" s="37">
        <v>0</v>
      </c>
      <c r="AC13" s="37">
        <v>0</v>
      </c>
      <c r="AD13" s="39">
        <v>0</v>
      </c>
      <c r="AE13" s="37">
        <v>0</v>
      </c>
      <c r="AF13" s="37">
        <v>0</v>
      </c>
      <c r="AG13" s="38">
        <v>0</v>
      </c>
      <c r="AH13" s="37">
        <v>0</v>
      </c>
      <c r="AI13" s="37">
        <v>0</v>
      </c>
      <c r="AJ13" s="37">
        <v>0</v>
      </c>
      <c r="AK13" s="40">
        <f>AJ13+AG13+AD13+AA13+X13+U13+R13+O13+L13+I13</f>
        <v>84.726203208556143</v>
      </c>
      <c r="AL13" s="33" t="s">
        <v>43</v>
      </c>
      <c r="AM13" s="41">
        <v>3459696700</v>
      </c>
      <c r="AN13" s="42" t="s">
        <v>78</v>
      </c>
    </row>
    <row r="14" spans="2:40" ht="75.75" customHeight="1">
      <c r="B14" s="31">
        <v>11</v>
      </c>
      <c r="C14" s="9">
        <v>1902</v>
      </c>
      <c r="D14" s="32">
        <v>154563</v>
      </c>
      <c r="E14" s="33" t="s">
        <v>57</v>
      </c>
      <c r="F14" s="34" t="s">
        <v>4</v>
      </c>
      <c r="G14" s="35">
        <v>35192</v>
      </c>
      <c r="H14" s="36">
        <v>1560234073569</v>
      </c>
      <c r="I14" s="37">
        <v>49</v>
      </c>
      <c r="J14" s="37">
        <v>713</v>
      </c>
      <c r="K14" s="37">
        <v>1050</v>
      </c>
      <c r="L14" s="38">
        <f>J14*20/K14</f>
        <v>13.580952380952381</v>
      </c>
      <c r="M14" s="37">
        <v>637</v>
      </c>
      <c r="N14" s="37">
        <v>1100</v>
      </c>
      <c r="O14" s="38">
        <f>M14*20/N14</f>
        <v>11.581818181818182</v>
      </c>
      <c r="P14" s="37">
        <v>0</v>
      </c>
      <c r="Q14" s="37">
        <v>0</v>
      </c>
      <c r="R14" s="39">
        <v>0</v>
      </c>
      <c r="S14" s="37">
        <v>2.46</v>
      </c>
      <c r="T14" s="37">
        <v>4</v>
      </c>
      <c r="U14" s="39"/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9">
        <v>0</v>
      </c>
      <c r="AB14" s="37">
        <v>0</v>
      </c>
      <c r="AC14" s="37">
        <v>0</v>
      </c>
      <c r="AD14" s="39">
        <v>0</v>
      </c>
      <c r="AE14" s="37">
        <v>0</v>
      </c>
      <c r="AF14" s="37">
        <v>0</v>
      </c>
      <c r="AG14" s="38">
        <v>0</v>
      </c>
      <c r="AH14" s="37">
        <v>0</v>
      </c>
      <c r="AI14" s="37">
        <v>0</v>
      </c>
      <c r="AJ14" s="37">
        <v>0</v>
      </c>
      <c r="AK14" s="40">
        <f>AJ14+AG14+AD14+AA14+X14+U14+R14+O14+L14+I14</f>
        <v>74.162770562770561</v>
      </c>
      <c r="AL14" s="33" t="s">
        <v>38</v>
      </c>
      <c r="AM14" s="41">
        <v>3475102034</v>
      </c>
      <c r="AN14" s="42"/>
    </row>
    <row r="15" spans="2:40" ht="75.75" customHeight="1">
      <c r="B15" s="31">
        <v>12</v>
      </c>
      <c r="C15" s="9">
        <v>2089</v>
      </c>
      <c r="D15" s="32">
        <v>154565</v>
      </c>
      <c r="E15" s="33" t="s">
        <v>58</v>
      </c>
      <c r="F15" s="34" t="s">
        <v>68</v>
      </c>
      <c r="G15" s="35">
        <v>36161</v>
      </c>
      <c r="H15" s="36">
        <v>1560236602437</v>
      </c>
      <c r="I15" s="37">
        <v>40</v>
      </c>
      <c r="J15" s="37">
        <v>760</v>
      </c>
      <c r="K15" s="37">
        <v>1100</v>
      </c>
      <c r="L15" s="38">
        <f>J15*20/K15</f>
        <v>13.818181818181818</v>
      </c>
      <c r="M15" s="37">
        <v>640</v>
      </c>
      <c r="N15" s="37">
        <v>1100</v>
      </c>
      <c r="O15" s="38">
        <f>M15*20/N15</f>
        <v>11.636363636363637</v>
      </c>
      <c r="P15" s="37">
        <v>0</v>
      </c>
      <c r="Q15" s="37">
        <v>0</v>
      </c>
      <c r="R15" s="39">
        <v>0</v>
      </c>
      <c r="S15" s="37">
        <v>2.72</v>
      </c>
      <c r="T15" s="37">
        <v>4</v>
      </c>
      <c r="U15" s="39"/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9">
        <v>0</v>
      </c>
      <c r="AB15" s="37">
        <v>0</v>
      </c>
      <c r="AC15" s="37">
        <v>0</v>
      </c>
      <c r="AD15" s="39">
        <v>0</v>
      </c>
      <c r="AE15" s="37">
        <v>0</v>
      </c>
      <c r="AF15" s="37">
        <v>0</v>
      </c>
      <c r="AG15" s="38">
        <v>0</v>
      </c>
      <c r="AH15" s="37">
        <v>0</v>
      </c>
      <c r="AI15" s="37">
        <v>0</v>
      </c>
      <c r="AJ15" s="37">
        <v>0</v>
      </c>
      <c r="AK15" s="40">
        <f>AJ15+AG15+AD15+AA15+X15+U15+R15+O15+L15+I15</f>
        <v>65.454545454545453</v>
      </c>
      <c r="AL15" s="33" t="s">
        <v>41</v>
      </c>
      <c r="AM15" s="41">
        <v>3469451074</v>
      </c>
      <c r="AN15" s="42"/>
    </row>
    <row r="16" spans="2:40" ht="75.75" customHeight="1">
      <c r="B16" s="31">
        <v>13</v>
      </c>
      <c r="C16" s="9">
        <v>2103</v>
      </c>
      <c r="D16" s="32">
        <v>154570</v>
      </c>
      <c r="E16" s="33" t="s">
        <v>62</v>
      </c>
      <c r="F16" s="34" t="s">
        <v>37</v>
      </c>
      <c r="G16" s="35">
        <v>35606</v>
      </c>
      <c r="H16" s="36">
        <v>1560603486983</v>
      </c>
      <c r="I16" s="37">
        <v>63</v>
      </c>
      <c r="J16" s="37" t="s">
        <v>3</v>
      </c>
      <c r="K16" s="37" t="s">
        <v>3</v>
      </c>
      <c r="L16" s="37">
        <v>0</v>
      </c>
      <c r="M16" s="37" t="s">
        <v>3</v>
      </c>
      <c r="N16" s="37" t="s">
        <v>3</v>
      </c>
      <c r="O16" s="37">
        <v>0</v>
      </c>
      <c r="P16" s="37">
        <v>0</v>
      </c>
      <c r="Q16" s="37">
        <v>0</v>
      </c>
      <c r="R16" s="39">
        <v>0</v>
      </c>
      <c r="S16" s="37">
        <v>3.23</v>
      </c>
      <c r="T16" s="37">
        <v>4</v>
      </c>
      <c r="U16" s="39"/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9">
        <v>0</v>
      </c>
      <c r="AB16" s="37">
        <v>0</v>
      </c>
      <c r="AC16" s="37">
        <v>0</v>
      </c>
      <c r="AD16" s="39">
        <v>0</v>
      </c>
      <c r="AE16" s="37">
        <v>0</v>
      </c>
      <c r="AF16" s="37">
        <v>0</v>
      </c>
      <c r="AG16" s="38">
        <v>0</v>
      </c>
      <c r="AH16" s="37">
        <v>0</v>
      </c>
      <c r="AI16" s="37">
        <v>0</v>
      </c>
      <c r="AJ16" s="37">
        <v>0</v>
      </c>
      <c r="AK16" s="40">
        <f>AJ16+AG16+AD16+AA16+X16+U16+R16+O16+L16+I16</f>
        <v>63</v>
      </c>
      <c r="AL16" s="33" t="s">
        <v>42</v>
      </c>
      <c r="AM16" s="41">
        <v>3456610550</v>
      </c>
      <c r="AN16" s="42"/>
    </row>
  </sheetData>
  <sortState ref="B4:AN16">
    <sortCondition descending="1" ref="AK4:AK16"/>
  </sortState>
  <mergeCells count="2">
    <mergeCell ref="C1:AA1"/>
    <mergeCell ref="I2:AF2"/>
  </mergeCells>
  <pageMargins left="0.69" right="0" top="0.87" bottom="0.76" header="0.5" footer="0.34"/>
  <pageSetup paperSize="5" scale="84" orientation="landscape" r:id="rId1"/>
  <headerFooter>
    <oddHeader>&amp;C&amp;"Cambria,Bold"&amp;20ETEA SCREENING TEST IN ELEMENATORY &amp;&amp; SECONDARY EDUCAITON DEPARTMENT GOVERNOMENT OF KHYBER PAKHTUNKHWA.[Provisional Merit List for the Post of SST-General - MALE]]</oddHeader>
    <oddFooter>&amp;C&amp;"-,Bold"Page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MINORITY</vt:lpstr>
      <vt:lpstr>MINORITY!Print_Area</vt:lpstr>
      <vt:lpstr>MINORITY!Print_Titles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std105246</dc:creator>
  <cp:lastModifiedBy>Haroon Khan</cp:lastModifiedBy>
  <cp:lastPrinted>2022-04-20T22:57:31Z</cp:lastPrinted>
  <dcterms:created xsi:type="dcterms:W3CDTF">2022-03-15T16:54:52Z</dcterms:created>
  <dcterms:modified xsi:type="dcterms:W3CDTF">2022-04-03T02:33:07Z</dcterms:modified>
</cp:coreProperties>
</file>