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0" windowWidth="20490" windowHeight="7650"/>
  </bookViews>
  <sheets>
    <sheet name="Minorities" sheetId="3" r:id="rId1"/>
    <sheet name="Sheet1" sheetId="2" r:id="rId2"/>
  </sheets>
  <definedNames>
    <definedName name="_xlnm._FilterDatabase" localSheetId="0" hidden="1">Minorities!$B$4:$FF$10</definedName>
    <definedName name="_xlnm.Print_Area" localSheetId="0">Minorities!$C$1:$AN$10</definedName>
    <definedName name="_xlnm.Print_Titles" localSheetId="0">Minorities!$4:$4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3"/>
  <c r="AG5"/>
  <c r="AG10" l="1"/>
  <c r="O10"/>
  <c r="L10"/>
  <c r="O9"/>
  <c r="L9"/>
  <c r="O6"/>
  <c r="L6"/>
  <c r="R8"/>
  <c r="O8"/>
  <c r="L8"/>
  <c r="R7"/>
  <c r="O7"/>
  <c r="L7"/>
  <c r="U5"/>
  <c r="O5"/>
  <c r="L5"/>
  <c r="AK7" l="1"/>
  <c r="AK9"/>
  <c r="AK6"/>
  <c r="AK5"/>
  <c r="AK8"/>
  <c r="AK10"/>
</calcChain>
</file>

<file path=xl/sharedStrings.xml><?xml version="1.0" encoding="utf-8"?>
<sst xmlns="http://schemas.openxmlformats.org/spreadsheetml/2006/main" count="63" uniqueCount="61">
  <si>
    <t>cnic</t>
  </si>
  <si>
    <t>postal_address</t>
  </si>
  <si>
    <t>Doctorate Degree / PhD Total Marks</t>
  </si>
  <si>
    <t>B.Ed Total Marks</t>
  </si>
  <si>
    <t>M.Ed Total Marks</t>
  </si>
  <si>
    <t>Jatish kumar</t>
  </si>
  <si>
    <t>Pram das</t>
  </si>
  <si>
    <t>Sundar fabrics green chowk mingora swat</t>
  </si>
  <si>
    <t>FATHER NAME</t>
  </si>
  <si>
    <t>Hanish Sethi</t>
  </si>
  <si>
    <t>Manak Chand</t>
  </si>
  <si>
    <t>Kapal Cloth Centre Shop No1 2 Chinar Baba Market Khawaza Khela Swat</t>
  </si>
  <si>
    <t>SYED IHSAN AHMAD</t>
  </si>
  <si>
    <t>MIAN SYED AHMAD</t>
  </si>
  <si>
    <t>MOHALLAH SYEDAN VILLAGE MANGLOR DISTT SWAT</t>
  </si>
  <si>
    <t>Umar Wahid</t>
  </si>
  <si>
    <t>AMEET KUMAR</t>
  </si>
  <si>
    <t>SARI RAM</t>
  </si>
  <si>
    <t>Honey Deep Brotheran Cloth and Razai Merchants New Madyan Road Green Chowk Mingora Swat</t>
  </si>
  <si>
    <t>Nawab zada</t>
  </si>
  <si>
    <t>Distt Swat</t>
  </si>
  <si>
    <t>Pomy Kumar</t>
  </si>
  <si>
    <t>Surindar Kumar</t>
  </si>
  <si>
    <t>Premy cloth house near Watkey Ada Mingora Swat</t>
  </si>
  <si>
    <t>DOB</t>
  </si>
  <si>
    <t>Roll No</t>
  </si>
  <si>
    <t>NAME</t>
  </si>
  <si>
    <t>MOBILE</t>
  </si>
  <si>
    <t>TOTAL MARKS/200</t>
  </si>
  <si>
    <t>REMARKS</t>
  </si>
  <si>
    <t>SSC/ Total Marks</t>
  </si>
  <si>
    <t>ETEA MARKS /100</t>
  </si>
  <si>
    <t>SSC/ Obt: Marks</t>
  </si>
  <si>
    <t>SSC OBT: MARKS X 20/TOTAL MARKS</t>
  </si>
  <si>
    <t>HSSC/ Obt: Marks</t>
  </si>
  <si>
    <t>HSSC/ Total Marks</t>
  </si>
  <si>
    <t>HSSC OBT: MARKS X 20/TOTAL MARKS</t>
  </si>
  <si>
    <t>Bachelor (14 Yrs) Obt: Marks</t>
  </si>
  <si>
    <t>Bachelor (14 Yrs) Total Marks</t>
  </si>
  <si>
    <t>BACHELOR (14-YRS) OBT: MARKS X 20/TOTAL MARKS</t>
  </si>
  <si>
    <t>Bachelor (16 Yrs) Obt: Marks</t>
  </si>
  <si>
    <t>Bachelor (16 Yrs) Total Marks</t>
  </si>
  <si>
    <t>BACHELOR (16-YRS) OBT: MARKS X 40/TOTAL MARKS</t>
  </si>
  <si>
    <t>Master (16 Yrs) Obt: Marks</t>
  </si>
  <si>
    <t>Master (16 Yrs) Total Marks</t>
  </si>
  <si>
    <t>MASTERS (16-YRS) OBT: MARKS X 20/TOTAL MARKS</t>
  </si>
  <si>
    <t>B.Ed Obt: Marks</t>
  </si>
  <si>
    <t>B.ED OBT: MARKS X 05/TOTAL MARKS</t>
  </si>
  <si>
    <t>M.Ed Obt: Marks</t>
  </si>
  <si>
    <t>M.ED OBT: MARKS X 05/TOTAL MARKS</t>
  </si>
  <si>
    <t>Master/ MS/ M-Phil (18 Yrs) Obt: Marks</t>
  </si>
  <si>
    <t>Master/ MS/ M-Phil (18 Yrs) Total Marks</t>
  </si>
  <si>
    <t>M.S/M.PHIL OBT: MARKS X 05/TOTAL MARKS</t>
  </si>
  <si>
    <t>Doctorate Degree / PhD Obt: Marks</t>
  </si>
  <si>
    <t>PH.D OBT: MARKS X 05/TOTAL MARKS</t>
  </si>
  <si>
    <t>S.No</t>
  </si>
  <si>
    <t>ETEA SCREENING TEST IN ELEMENTARY AND SECONDARY EDUCATION DEPARTMENT GOVT OF KHYBER PAKHTUNKHWA .</t>
  </si>
  <si>
    <t>MS marks included</t>
  </si>
  <si>
    <t>FNA</t>
  </si>
  <si>
    <t>BS marks included</t>
  </si>
  <si>
    <t>[2nd TENTATIVE MERIT LIST FOR THE POST OF SST(BIO/CHEM) MALE  SWAT ETEA 2021]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</si>
</sst>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0.0"/>
    <numFmt numFmtId="166" formatCode="0000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rgb="FFFF0000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19" fillId="35" borderId="0" xfId="0" applyFont="1" applyFill="1" applyAlignment="1">
      <alignment vertical="center" wrapText="1"/>
    </xf>
    <xf numFmtId="166" fontId="19" fillId="35" borderId="0" xfId="0" applyNumberFormat="1" applyFont="1" applyFill="1" applyAlignment="1">
      <alignment horizontal="center" vertical="center" wrapText="1"/>
    </xf>
    <xf numFmtId="0" fontId="21" fillId="35" borderId="0" xfId="0" applyFont="1" applyFill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165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165" fontId="22" fillId="35" borderId="10" xfId="0" applyNumberFormat="1" applyFont="1" applyFill="1" applyBorder="1" applyAlignment="1">
      <alignment horizontal="center" vertical="center" wrapText="1"/>
    </xf>
    <xf numFmtId="165" fontId="18" fillId="35" borderId="1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166" fontId="20" fillId="35" borderId="10" xfId="0" applyNumberFormat="1" applyFont="1" applyFill="1" applyBorder="1" applyAlignment="1">
      <alignment horizontal="center" textRotation="180" wrapText="1"/>
    </xf>
    <xf numFmtId="14" fontId="20" fillId="35" borderId="10" xfId="0" applyNumberFormat="1" applyFont="1" applyFill="1" applyBorder="1" applyAlignment="1">
      <alignment horizontal="center" vertical="center" textRotation="180" wrapText="1"/>
    </xf>
    <xf numFmtId="164" fontId="20" fillId="35" borderId="10" xfId="0" applyNumberFormat="1" applyFont="1" applyFill="1" applyBorder="1" applyAlignment="1">
      <alignment vertical="center" textRotation="180" wrapText="1"/>
    </xf>
    <xf numFmtId="165" fontId="22" fillId="35" borderId="10" xfId="0" applyNumberFormat="1" applyFont="1" applyFill="1" applyBorder="1" applyAlignment="1">
      <alignment horizontal="center" textRotation="180" wrapText="1"/>
    </xf>
    <xf numFmtId="0" fontId="21" fillId="35" borderId="11" xfId="0" applyFont="1" applyFill="1" applyBorder="1" applyAlignment="1">
      <alignment vertical="center" wrapText="1"/>
    </xf>
    <xf numFmtId="166" fontId="22" fillId="35" borderId="11" xfId="0" applyNumberFormat="1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166" fontId="19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2" fontId="20" fillId="35" borderId="10" xfId="0" applyNumberFormat="1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7"/>
  <sheetViews>
    <sheetView showGridLines="0" tabSelected="1" topLeftCell="AO1" zoomScaleSheetLayoutView="100" workbookViewId="0">
      <pane ySplit="4" topLeftCell="A5" activePane="bottomLeft" state="frozen"/>
      <selection activeCell="AQ1" sqref="AQ1"/>
      <selection pane="bottomLeft" activeCell="AO4" sqref="AO4:GX9"/>
    </sheetView>
  </sheetViews>
  <sheetFormatPr defaultColWidth="10.625" defaultRowHeight="15.75"/>
  <cols>
    <col min="1" max="1" width="10.625" style="1"/>
    <col min="2" max="2" width="5.625" style="1" customWidth="1"/>
    <col min="3" max="3" width="3.125" style="1" customWidth="1"/>
    <col min="4" max="4" width="2.625" style="5" customWidth="1"/>
    <col min="5" max="5" width="9.375" style="7" customWidth="1"/>
    <col min="6" max="6" width="9.75" style="7" customWidth="1"/>
    <col min="7" max="7" width="2.375" style="7" customWidth="1"/>
    <col min="8" max="8" width="2.5" style="7" customWidth="1"/>
    <col min="9" max="9" width="4" style="4" customWidth="1"/>
    <col min="10" max="10" width="4.25" style="3" customWidth="1"/>
    <col min="11" max="11" width="5" style="3" customWidth="1"/>
    <col min="12" max="12" width="5.375" style="3" customWidth="1"/>
    <col min="13" max="13" width="4.5" style="3" customWidth="1"/>
    <col min="14" max="15" width="4.75" style="3" customWidth="1"/>
    <col min="16" max="16" width="4.625" style="3" customWidth="1"/>
    <col min="17" max="18" width="4.75" style="3" customWidth="1"/>
    <col min="19" max="19" width="5.125" style="3" customWidth="1"/>
    <col min="20" max="20" width="4.625" style="3" customWidth="1"/>
    <col min="21" max="22" width="5" style="3" customWidth="1"/>
    <col min="23" max="23" width="4.125" style="3" customWidth="1"/>
    <col min="24" max="24" width="4.75" style="3" customWidth="1"/>
    <col min="25" max="25" width="4" style="3" customWidth="1"/>
    <col min="26" max="26" width="4.125" style="3" customWidth="1"/>
    <col min="27" max="27" width="4.875" style="3" customWidth="1"/>
    <col min="28" max="28" width="5.25" style="3" customWidth="1"/>
    <col min="29" max="29" width="5.125" style="3" customWidth="1"/>
    <col min="30" max="30" width="4.375" style="3" customWidth="1"/>
    <col min="31" max="31" width="5" style="3" customWidth="1"/>
    <col min="32" max="32" width="6.25" style="3" customWidth="1"/>
    <col min="33" max="33" width="4.5" style="3" customWidth="1"/>
    <col min="34" max="34" width="5.75" style="3" customWidth="1"/>
    <col min="35" max="35" width="4.625" style="3" customWidth="1"/>
    <col min="36" max="36" width="4.375" style="3" customWidth="1"/>
    <col min="37" max="37" width="4.75" style="6" customWidth="1"/>
    <col min="38" max="38" width="9.875" style="6" customWidth="1"/>
    <col min="39" max="39" width="2.125" style="6" customWidth="1"/>
    <col min="40" max="40" width="8" style="3" customWidth="1"/>
    <col min="41" max="16384" width="10.625" style="1"/>
  </cols>
  <sheetData>
    <row r="1" spans="1:206">
      <c r="D1" s="9"/>
      <c r="E1" s="8"/>
      <c r="F1" s="8"/>
      <c r="G1" s="8"/>
      <c r="H1" s="8"/>
      <c r="I1" s="17"/>
    </row>
    <row r="2" spans="1:206" ht="18.75" customHeight="1">
      <c r="B2" s="28"/>
      <c r="C2" s="29"/>
      <c r="D2" s="30"/>
      <c r="E2" s="36" t="s">
        <v>56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32"/>
      <c r="AL2" s="32"/>
      <c r="AM2" s="32"/>
      <c r="AN2" s="31"/>
      <c r="AO2" s="29"/>
      <c r="AP2" s="29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</row>
    <row r="3" spans="1:206" ht="19.5" customHeight="1">
      <c r="B3" s="28"/>
      <c r="C3" s="29"/>
      <c r="D3" s="30"/>
      <c r="E3" s="36" t="s">
        <v>60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32"/>
      <c r="AL3" s="32"/>
      <c r="AM3" s="32"/>
      <c r="AN3" s="31"/>
      <c r="AO3" s="29"/>
      <c r="AP3" s="29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</row>
    <row r="4" spans="1:206" s="2" customFormat="1" ht="130.5" customHeight="1" thickBot="1">
      <c r="A4" s="10"/>
      <c r="B4" s="35" t="s">
        <v>55</v>
      </c>
      <c r="C4" s="22" t="s">
        <v>55</v>
      </c>
      <c r="D4" s="23" t="s">
        <v>25</v>
      </c>
      <c r="E4" s="24" t="s">
        <v>26</v>
      </c>
      <c r="F4" s="24" t="s">
        <v>8</v>
      </c>
      <c r="G4" s="25" t="s">
        <v>24</v>
      </c>
      <c r="H4" s="24" t="s">
        <v>0</v>
      </c>
      <c r="I4" s="26" t="s">
        <v>31</v>
      </c>
      <c r="J4" s="26" t="s">
        <v>32</v>
      </c>
      <c r="K4" s="26" t="s">
        <v>30</v>
      </c>
      <c r="L4" s="27" t="s">
        <v>33</v>
      </c>
      <c r="M4" s="26" t="s">
        <v>34</v>
      </c>
      <c r="N4" s="26" t="s">
        <v>35</v>
      </c>
      <c r="O4" s="27" t="s">
        <v>36</v>
      </c>
      <c r="P4" s="26" t="s">
        <v>37</v>
      </c>
      <c r="Q4" s="26" t="s">
        <v>38</v>
      </c>
      <c r="R4" s="27" t="s">
        <v>39</v>
      </c>
      <c r="S4" s="26" t="s">
        <v>40</v>
      </c>
      <c r="T4" s="26" t="s">
        <v>41</v>
      </c>
      <c r="U4" s="27" t="s">
        <v>42</v>
      </c>
      <c r="V4" s="26" t="s">
        <v>43</v>
      </c>
      <c r="W4" s="26" t="s">
        <v>44</v>
      </c>
      <c r="X4" s="27" t="s">
        <v>45</v>
      </c>
      <c r="Y4" s="26" t="s">
        <v>46</v>
      </c>
      <c r="Z4" s="26" t="s">
        <v>3</v>
      </c>
      <c r="AA4" s="27" t="s">
        <v>47</v>
      </c>
      <c r="AB4" s="26" t="s">
        <v>48</v>
      </c>
      <c r="AC4" s="26" t="s">
        <v>4</v>
      </c>
      <c r="AD4" s="27" t="s">
        <v>49</v>
      </c>
      <c r="AE4" s="26" t="s">
        <v>50</v>
      </c>
      <c r="AF4" s="26" t="s">
        <v>51</v>
      </c>
      <c r="AG4" s="27" t="s">
        <v>52</v>
      </c>
      <c r="AH4" s="26" t="s">
        <v>53</v>
      </c>
      <c r="AI4" s="26" t="s">
        <v>2</v>
      </c>
      <c r="AJ4" s="27" t="s">
        <v>54</v>
      </c>
      <c r="AK4" s="27" t="s">
        <v>28</v>
      </c>
      <c r="AL4" s="27" t="s">
        <v>1</v>
      </c>
      <c r="AM4" s="27" t="s">
        <v>27</v>
      </c>
      <c r="AN4" s="27" t="s">
        <v>29</v>
      </c>
      <c r="AO4" s="39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</row>
    <row r="5" spans="1:206" ht="75.75" customHeight="1">
      <c r="A5" s="8"/>
      <c r="B5" s="29">
        <v>1</v>
      </c>
      <c r="C5" s="11">
        <v>223</v>
      </c>
      <c r="D5" s="18">
        <v>36579</v>
      </c>
      <c r="E5" s="11" t="s">
        <v>16</v>
      </c>
      <c r="F5" s="11" t="s">
        <v>17</v>
      </c>
      <c r="G5" s="19">
        <v>34834</v>
      </c>
      <c r="H5" s="20">
        <v>1560239623287</v>
      </c>
      <c r="I5" s="12">
        <v>49</v>
      </c>
      <c r="J5" s="12">
        <v>888</v>
      </c>
      <c r="K5" s="12">
        <v>1050</v>
      </c>
      <c r="L5" s="13">
        <f t="shared" ref="L5:L10" si="0">J5*20/K5</f>
        <v>16.914285714285715</v>
      </c>
      <c r="M5" s="12">
        <v>926</v>
      </c>
      <c r="N5" s="12">
        <v>1100</v>
      </c>
      <c r="O5" s="13">
        <f t="shared" ref="O5:O10" si="1">M5*20/N5</f>
        <v>16.836363636363636</v>
      </c>
      <c r="P5" s="12">
        <v>0</v>
      </c>
      <c r="Q5" s="12">
        <v>0</v>
      </c>
      <c r="R5" s="13">
        <v>0</v>
      </c>
      <c r="S5" s="12">
        <v>3891</v>
      </c>
      <c r="T5" s="12">
        <v>4500</v>
      </c>
      <c r="U5" s="13">
        <f>S5*40/T5</f>
        <v>34.586666666666666</v>
      </c>
      <c r="V5" s="12">
        <v>0</v>
      </c>
      <c r="W5" s="12">
        <v>0</v>
      </c>
      <c r="X5" s="13">
        <v>0</v>
      </c>
      <c r="Y5" s="12">
        <v>0</v>
      </c>
      <c r="Z5" s="12">
        <v>0</v>
      </c>
      <c r="AA5" s="13">
        <v>0</v>
      </c>
      <c r="AB5" s="12">
        <v>0</v>
      </c>
      <c r="AC5" s="12">
        <v>0</v>
      </c>
      <c r="AD5" s="13">
        <v>0</v>
      </c>
      <c r="AE5" s="12">
        <v>754</v>
      </c>
      <c r="AF5" s="12">
        <v>900</v>
      </c>
      <c r="AG5" s="34">
        <f>SUM(AE5*5/AF5)</f>
        <v>4.1888888888888891</v>
      </c>
      <c r="AH5" s="12">
        <v>0</v>
      </c>
      <c r="AI5" s="12">
        <v>0</v>
      </c>
      <c r="AJ5" s="13">
        <v>0</v>
      </c>
      <c r="AK5" s="15">
        <f t="shared" ref="AK5:AK10" si="2">SUM(I5+L5+O5+R5+U5+X5+AA5+AD5+AG5+AJ5)</f>
        <v>121.52620490620491</v>
      </c>
      <c r="AL5" s="15" t="s">
        <v>18</v>
      </c>
      <c r="AM5" s="21">
        <v>3441293729</v>
      </c>
      <c r="AN5" s="12" t="s">
        <v>57</v>
      </c>
      <c r="AO5" s="39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</row>
    <row r="6" spans="1:206" ht="75.75" customHeight="1">
      <c r="A6" s="8"/>
      <c r="B6" s="29">
        <v>2</v>
      </c>
      <c r="C6" s="11">
        <v>886</v>
      </c>
      <c r="D6" s="18">
        <v>36580</v>
      </c>
      <c r="E6" s="11" t="s">
        <v>9</v>
      </c>
      <c r="F6" s="11" t="s">
        <v>10</v>
      </c>
      <c r="G6" s="19">
        <v>34744</v>
      </c>
      <c r="H6" s="20">
        <v>1560242428661</v>
      </c>
      <c r="I6" s="12">
        <v>44</v>
      </c>
      <c r="J6" s="12">
        <v>780</v>
      </c>
      <c r="K6" s="12">
        <v>1050</v>
      </c>
      <c r="L6" s="13">
        <f t="shared" si="0"/>
        <v>14.857142857142858</v>
      </c>
      <c r="M6" s="12">
        <v>882</v>
      </c>
      <c r="N6" s="12">
        <v>1100</v>
      </c>
      <c r="O6" s="13">
        <f t="shared" si="1"/>
        <v>16.036363636363635</v>
      </c>
      <c r="P6" s="12">
        <v>0</v>
      </c>
      <c r="Q6" s="12">
        <v>0</v>
      </c>
      <c r="R6" s="13">
        <v>0</v>
      </c>
      <c r="S6" s="12">
        <v>82</v>
      </c>
      <c r="T6" s="12">
        <v>100</v>
      </c>
      <c r="U6" s="13">
        <f>S6*40/T6</f>
        <v>32.799999999999997</v>
      </c>
      <c r="V6" s="12">
        <v>0</v>
      </c>
      <c r="W6" s="12">
        <v>0</v>
      </c>
      <c r="X6" s="13">
        <v>0</v>
      </c>
      <c r="Y6" s="12">
        <v>0</v>
      </c>
      <c r="Z6" s="12">
        <v>0</v>
      </c>
      <c r="AA6" s="13">
        <v>0</v>
      </c>
      <c r="AB6" s="12">
        <v>0</v>
      </c>
      <c r="AC6" s="12">
        <v>0</v>
      </c>
      <c r="AD6" s="13">
        <v>0</v>
      </c>
      <c r="AE6" s="12">
        <v>0</v>
      </c>
      <c r="AF6" s="12">
        <v>0</v>
      </c>
      <c r="AG6" s="13">
        <v>0</v>
      </c>
      <c r="AH6" s="12">
        <v>0</v>
      </c>
      <c r="AI6" s="12">
        <v>0</v>
      </c>
      <c r="AJ6" s="13">
        <v>0</v>
      </c>
      <c r="AK6" s="15">
        <f t="shared" si="2"/>
        <v>107.69350649350649</v>
      </c>
      <c r="AL6" s="15" t="s">
        <v>11</v>
      </c>
      <c r="AM6" s="21">
        <v>3139495251</v>
      </c>
      <c r="AN6" s="12" t="s">
        <v>59</v>
      </c>
      <c r="AO6" s="39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</row>
    <row r="7" spans="1:206" ht="75.75" customHeight="1">
      <c r="A7" s="8"/>
      <c r="B7" s="29">
        <v>3</v>
      </c>
      <c r="C7" s="11">
        <v>4</v>
      </c>
      <c r="D7" s="18">
        <v>5</v>
      </c>
      <c r="E7" s="11" t="s">
        <v>21</v>
      </c>
      <c r="F7" s="11" t="s">
        <v>22</v>
      </c>
      <c r="G7" s="19">
        <v>35455</v>
      </c>
      <c r="H7" s="20">
        <v>1560202759855</v>
      </c>
      <c r="I7" s="12">
        <v>43</v>
      </c>
      <c r="J7" s="12">
        <v>880</v>
      </c>
      <c r="K7" s="12">
        <v>1100</v>
      </c>
      <c r="L7" s="13">
        <f t="shared" si="0"/>
        <v>16</v>
      </c>
      <c r="M7" s="12">
        <v>775</v>
      </c>
      <c r="N7" s="12">
        <v>1100</v>
      </c>
      <c r="O7" s="13">
        <f t="shared" si="1"/>
        <v>14.090909090909092</v>
      </c>
      <c r="P7" s="12">
        <v>799</v>
      </c>
      <c r="Q7" s="12">
        <v>1200</v>
      </c>
      <c r="R7" s="13">
        <f>P7*20/Q7</f>
        <v>13.316666666666666</v>
      </c>
      <c r="S7" s="12">
        <v>0</v>
      </c>
      <c r="T7" s="12">
        <v>0</v>
      </c>
      <c r="U7" s="13">
        <v>0</v>
      </c>
      <c r="V7" s="12">
        <v>0</v>
      </c>
      <c r="W7" s="12">
        <v>0</v>
      </c>
      <c r="X7" s="13">
        <v>0</v>
      </c>
      <c r="Y7" s="12">
        <v>0</v>
      </c>
      <c r="Z7" s="12">
        <v>0</v>
      </c>
      <c r="AA7" s="13">
        <v>0</v>
      </c>
      <c r="AB7" s="12">
        <v>0</v>
      </c>
      <c r="AC7" s="12">
        <v>0</v>
      </c>
      <c r="AD7" s="13">
        <v>0</v>
      </c>
      <c r="AE7" s="12">
        <v>0</v>
      </c>
      <c r="AF7" s="12">
        <v>0</v>
      </c>
      <c r="AG7" s="13">
        <v>0</v>
      </c>
      <c r="AH7" s="12">
        <v>0</v>
      </c>
      <c r="AI7" s="12">
        <v>0</v>
      </c>
      <c r="AJ7" s="13">
        <v>0</v>
      </c>
      <c r="AK7" s="15">
        <f t="shared" si="2"/>
        <v>86.407575757575756</v>
      </c>
      <c r="AL7" s="15" t="s">
        <v>23</v>
      </c>
      <c r="AM7" s="21">
        <v>3425236792</v>
      </c>
      <c r="AN7" s="12" t="s">
        <v>58</v>
      </c>
      <c r="AO7" s="39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</row>
    <row r="8" spans="1:206" ht="75.75" customHeight="1">
      <c r="A8" s="8"/>
      <c r="B8" s="29">
        <v>5</v>
      </c>
      <c r="C8" s="11">
        <v>716</v>
      </c>
      <c r="D8" s="18">
        <v>36582</v>
      </c>
      <c r="E8" s="11" t="s">
        <v>19</v>
      </c>
      <c r="F8" s="11" t="s">
        <v>15</v>
      </c>
      <c r="G8" s="19">
        <v>34031</v>
      </c>
      <c r="H8" s="20">
        <v>1560403394973</v>
      </c>
      <c r="I8" s="12">
        <v>50</v>
      </c>
      <c r="J8" s="12">
        <v>608</v>
      </c>
      <c r="K8" s="12">
        <v>1050</v>
      </c>
      <c r="L8" s="13">
        <f t="shared" si="0"/>
        <v>11.580952380952381</v>
      </c>
      <c r="M8" s="12">
        <v>777</v>
      </c>
      <c r="N8" s="12">
        <v>1100</v>
      </c>
      <c r="O8" s="13">
        <f t="shared" si="1"/>
        <v>14.127272727272727</v>
      </c>
      <c r="P8" s="12">
        <v>257</v>
      </c>
      <c r="Q8" s="12">
        <v>550</v>
      </c>
      <c r="R8" s="13">
        <f>P8*20/Q8</f>
        <v>9.3454545454545457</v>
      </c>
      <c r="S8" s="12">
        <v>0</v>
      </c>
      <c r="T8" s="12">
        <v>0</v>
      </c>
      <c r="U8" s="13">
        <v>0</v>
      </c>
      <c r="V8" s="12">
        <v>3.1</v>
      </c>
      <c r="W8" s="12">
        <v>4</v>
      </c>
      <c r="X8" s="16"/>
      <c r="Y8" s="12">
        <v>0</v>
      </c>
      <c r="Z8" s="12">
        <v>0</v>
      </c>
      <c r="AA8" s="13">
        <v>0</v>
      </c>
      <c r="AB8" s="12">
        <v>0</v>
      </c>
      <c r="AC8" s="12">
        <v>0</v>
      </c>
      <c r="AD8" s="13">
        <v>0</v>
      </c>
      <c r="AE8" s="12">
        <v>3.98</v>
      </c>
      <c r="AF8" s="12">
        <v>4</v>
      </c>
      <c r="AG8" s="14"/>
      <c r="AH8" s="12">
        <v>0</v>
      </c>
      <c r="AI8" s="12">
        <v>0</v>
      </c>
      <c r="AJ8" s="13">
        <v>0</v>
      </c>
      <c r="AK8" s="15">
        <f t="shared" si="2"/>
        <v>85.053679653679652</v>
      </c>
      <c r="AL8" s="15" t="s">
        <v>20</v>
      </c>
      <c r="AM8" s="21">
        <v>3438988620</v>
      </c>
      <c r="AN8" s="12" t="s">
        <v>58</v>
      </c>
      <c r="AO8" s="39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</row>
    <row r="9" spans="1:206" ht="75.75" customHeight="1">
      <c r="A9" s="8"/>
      <c r="B9" s="29">
        <v>6</v>
      </c>
      <c r="C9" s="11">
        <v>943</v>
      </c>
      <c r="D9" s="18">
        <v>36578</v>
      </c>
      <c r="E9" s="11" t="s">
        <v>5</v>
      </c>
      <c r="F9" s="11" t="s">
        <v>6</v>
      </c>
      <c r="G9" s="19">
        <v>35192</v>
      </c>
      <c r="H9" s="20">
        <v>1560234073569</v>
      </c>
      <c r="I9" s="12">
        <v>44</v>
      </c>
      <c r="J9" s="12">
        <v>713</v>
      </c>
      <c r="K9" s="12">
        <v>1050</v>
      </c>
      <c r="L9" s="13">
        <f t="shared" si="0"/>
        <v>13.580952380952381</v>
      </c>
      <c r="M9" s="12">
        <v>637</v>
      </c>
      <c r="N9" s="12">
        <v>1100</v>
      </c>
      <c r="O9" s="13">
        <f t="shared" si="1"/>
        <v>11.581818181818182</v>
      </c>
      <c r="P9" s="12">
        <v>0</v>
      </c>
      <c r="Q9" s="12">
        <v>0</v>
      </c>
      <c r="R9" s="13">
        <v>0</v>
      </c>
      <c r="S9" s="12">
        <v>2.46</v>
      </c>
      <c r="T9" s="12">
        <v>4</v>
      </c>
      <c r="U9" s="13"/>
      <c r="V9" s="12">
        <v>0</v>
      </c>
      <c r="W9" s="12">
        <v>0</v>
      </c>
      <c r="X9" s="13">
        <v>0</v>
      </c>
      <c r="Y9" s="12">
        <v>0</v>
      </c>
      <c r="Z9" s="12">
        <v>0</v>
      </c>
      <c r="AA9" s="13">
        <v>0</v>
      </c>
      <c r="AB9" s="12">
        <v>0</v>
      </c>
      <c r="AC9" s="12">
        <v>0</v>
      </c>
      <c r="AD9" s="13">
        <v>0</v>
      </c>
      <c r="AE9" s="12">
        <v>0</v>
      </c>
      <c r="AF9" s="12">
        <v>0</v>
      </c>
      <c r="AG9" s="13">
        <v>0</v>
      </c>
      <c r="AH9" s="12">
        <v>0</v>
      </c>
      <c r="AI9" s="12">
        <v>0</v>
      </c>
      <c r="AJ9" s="13">
        <v>0</v>
      </c>
      <c r="AK9" s="15">
        <f t="shared" si="2"/>
        <v>69.162770562770561</v>
      </c>
      <c r="AL9" s="15" t="s">
        <v>7</v>
      </c>
      <c r="AM9" s="21">
        <v>3475102034</v>
      </c>
      <c r="AN9" s="12"/>
      <c r="AO9" s="39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</row>
    <row r="10" spans="1:206" ht="75.75" customHeight="1">
      <c r="A10" s="8"/>
      <c r="B10" s="29">
        <v>7</v>
      </c>
      <c r="C10" s="11">
        <v>953</v>
      </c>
      <c r="D10" s="18">
        <v>36576</v>
      </c>
      <c r="E10" s="11" t="s">
        <v>12</v>
      </c>
      <c r="F10" s="11" t="s">
        <v>13</v>
      </c>
      <c r="G10" s="19">
        <v>32286</v>
      </c>
      <c r="H10" s="20">
        <v>1560203432901</v>
      </c>
      <c r="I10" s="12">
        <v>40</v>
      </c>
      <c r="J10" s="12">
        <v>665</v>
      </c>
      <c r="K10" s="12">
        <v>1050</v>
      </c>
      <c r="L10" s="13">
        <f t="shared" si="0"/>
        <v>12.666666666666666</v>
      </c>
      <c r="M10" s="12">
        <v>589</v>
      </c>
      <c r="N10" s="12">
        <v>1100</v>
      </c>
      <c r="O10" s="13">
        <f t="shared" si="1"/>
        <v>10.709090909090909</v>
      </c>
      <c r="P10" s="12">
        <v>0</v>
      </c>
      <c r="Q10" s="12">
        <v>0</v>
      </c>
      <c r="R10" s="13">
        <v>0</v>
      </c>
      <c r="S10" s="12">
        <v>2.44</v>
      </c>
      <c r="T10" s="12">
        <v>4</v>
      </c>
      <c r="U10" s="13"/>
      <c r="V10" s="12">
        <v>0</v>
      </c>
      <c r="W10" s="12">
        <v>0</v>
      </c>
      <c r="X10" s="13">
        <v>0</v>
      </c>
      <c r="Y10" s="12">
        <v>0</v>
      </c>
      <c r="Z10" s="12">
        <v>0</v>
      </c>
      <c r="AA10" s="13">
        <v>0</v>
      </c>
      <c r="AB10" s="12">
        <v>0</v>
      </c>
      <c r="AC10" s="12">
        <v>0</v>
      </c>
      <c r="AD10" s="13">
        <v>0</v>
      </c>
      <c r="AE10" s="12">
        <v>1104</v>
      </c>
      <c r="AF10" s="12">
        <v>1700</v>
      </c>
      <c r="AG10" s="14">
        <f>AE10*5/AF10</f>
        <v>3.2470588235294118</v>
      </c>
      <c r="AH10" s="12">
        <v>0</v>
      </c>
      <c r="AI10" s="12">
        <v>0</v>
      </c>
      <c r="AJ10" s="13">
        <v>0</v>
      </c>
      <c r="AK10" s="15">
        <f t="shared" si="2"/>
        <v>66.62281639928699</v>
      </c>
      <c r="AL10" s="15" t="s">
        <v>14</v>
      </c>
      <c r="AM10" s="21">
        <v>3461132789</v>
      </c>
      <c r="AN10" s="12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</row>
    <row r="11" spans="1:206">
      <c r="A11" s="8"/>
      <c r="X11" s="3">
        <v>0</v>
      </c>
    </row>
    <row r="12" spans="1:206">
      <c r="A12" s="8"/>
    </row>
    <row r="13" spans="1:206">
      <c r="A13" s="8"/>
    </row>
    <row r="14" spans="1:206">
      <c r="A14" s="8"/>
    </row>
    <row r="15" spans="1:206">
      <c r="A15" s="8"/>
    </row>
    <row r="16" spans="1:206">
      <c r="A16" s="8"/>
    </row>
    <row r="17" spans="1:1">
      <c r="A17" s="8"/>
    </row>
  </sheetData>
  <sortState ref="C5:AN10">
    <sortCondition descending="1" ref="AK5:AK10"/>
  </sortState>
  <mergeCells count="3">
    <mergeCell ref="E2:AJ2"/>
    <mergeCell ref="E3:AJ3"/>
    <mergeCell ref="AO4:GX9"/>
  </mergeCells>
  <printOptions horizontalCentered="1"/>
  <pageMargins left="0.68" right="0.17" top="0.25" bottom="0.25" header="0.5" footer="0.5"/>
  <pageSetup paperSize="5" scale="80" orientation="landscape" r:id="rId1"/>
  <headerFooter>
    <oddHeader>&amp;C&amp;"Cambria,Bold"&amp;16ETEA SCREENING TEST IN ELEMENATORY &amp;&amp; SECONDARY EDUCAITON DEPARTMENT GOVERNOMENT OF KHYBER PAKHTUNKHWA.[Provisional Merit List for the Post of SST Biology -Chemistry District  (MALE)]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Minorities</vt:lpstr>
      <vt:lpstr>Sheet1</vt:lpstr>
      <vt:lpstr>Minorities!Print_Area</vt:lpstr>
      <vt:lpstr>Minorities!Print_Titles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std105246</dc:creator>
  <cp:lastModifiedBy>Haroon Khan</cp:lastModifiedBy>
  <cp:lastPrinted>2022-04-20T17:26:01Z</cp:lastPrinted>
  <dcterms:created xsi:type="dcterms:W3CDTF">2022-03-15T16:54:52Z</dcterms:created>
  <dcterms:modified xsi:type="dcterms:W3CDTF">2022-04-03T02:33:40Z</dcterms:modified>
</cp:coreProperties>
</file>